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740" activeTab="0"/>
  </bookViews>
  <sheets>
    <sheet name="ALBERGHIERI" sheetId="1" r:id="rId1"/>
    <sheet name="EXTRALBERGHIERI" sheetId="2" r:id="rId2"/>
    <sheet name="ALB + EXTRAL" sheetId="3" r:id="rId3"/>
  </sheets>
  <definedNames>
    <definedName name="_xlnm.Print_Area" localSheetId="2">'ALB + EXTRAL'!$A$3:$S$25</definedName>
  </definedNames>
  <calcPr fullCalcOnLoad="1"/>
</workbook>
</file>

<file path=xl/sharedStrings.xml><?xml version="1.0" encoding="utf-8"?>
<sst xmlns="http://schemas.openxmlformats.org/spreadsheetml/2006/main" count="112" uniqueCount="20">
  <si>
    <t>ITALIANI</t>
  </si>
  <si>
    <t>STRANIERI</t>
  </si>
  <si>
    <t>TOTALE</t>
  </si>
  <si>
    <t>ARR.</t>
  </si>
  <si>
    <t>PRES.</t>
  </si>
  <si>
    <t>MESE</t>
  </si>
  <si>
    <t>giugno</t>
  </si>
  <si>
    <t>luglio</t>
  </si>
  <si>
    <t>agosto</t>
  </si>
  <si>
    <t>settembre</t>
  </si>
  <si>
    <r>
      <t xml:space="preserve">VARIAZIONI   </t>
    </r>
    <r>
      <rPr>
        <b/>
        <sz val="14"/>
        <color indexed="8"/>
        <rFont val="Arial"/>
        <family val="2"/>
      </rPr>
      <t xml:space="preserve"> %</t>
    </r>
  </si>
  <si>
    <r>
      <t xml:space="preserve">ARRIVI E PRESENZE NEGLI ESERCIZI             </t>
    </r>
    <r>
      <rPr>
        <b/>
        <sz val="18"/>
        <rFont val="Arial"/>
        <family val="2"/>
      </rPr>
      <t xml:space="preserve">ALBERGHIERI  </t>
    </r>
  </si>
  <si>
    <r>
      <t xml:space="preserve">ARRIVI E PRESENZE NEGLI ESERCIZI           </t>
    </r>
    <r>
      <rPr>
        <b/>
        <sz val="18"/>
        <rFont val="Arial"/>
        <family val="2"/>
      </rPr>
      <t xml:space="preserve">  EXTRALBERGHIERI  </t>
    </r>
  </si>
  <si>
    <r>
      <t xml:space="preserve">ARRIVI E PRESENZE NEGLI ESERCIZI           </t>
    </r>
    <r>
      <rPr>
        <b/>
        <sz val="18"/>
        <rFont val="Arial"/>
        <family val="2"/>
      </rPr>
      <t xml:space="preserve"> ALBERGHIERI ED  EXTRALBERGHIERI  </t>
    </r>
  </si>
  <si>
    <t xml:space="preserve"> </t>
  </si>
  <si>
    <r>
      <t xml:space="preserve">ANNO      </t>
    </r>
    <r>
      <rPr>
        <b/>
        <sz val="14"/>
        <color indexed="8"/>
        <rFont val="Arial"/>
        <family val="2"/>
      </rPr>
      <t>2016</t>
    </r>
  </si>
  <si>
    <t>ANNO      2016</t>
  </si>
  <si>
    <r>
      <t xml:space="preserve">ANNO      </t>
    </r>
    <r>
      <rPr>
        <b/>
        <sz val="14"/>
        <color indexed="8"/>
        <rFont val="Arial"/>
        <family val="2"/>
      </rPr>
      <t>2017</t>
    </r>
  </si>
  <si>
    <t>ANNO     2017</t>
  </si>
  <si>
    <t>ANNO      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</si>
</sst>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#,##0.0"/>
  </numFmts>
  <fonts count="48">
    <font>
      <sz val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color indexed="56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2"/>
    </font>
    <font>
      <b/>
      <u val="single"/>
      <sz val="9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ck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medium"/>
      <bottom style="thick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ck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n"/>
      <top style="dashed"/>
      <bottom style="dash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medium"/>
      <bottom style="thick"/>
    </border>
    <border>
      <left style="medium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hair"/>
    </border>
    <border>
      <left style="thick"/>
      <right style="thick"/>
      <top style="hair"/>
      <bottom style="hair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n"/>
      <right style="thick"/>
      <top style="medium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dashed"/>
      <bottom style="dashed"/>
    </border>
    <border>
      <left style="medium"/>
      <right style="thick"/>
      <top style="dashed"/>
      <bottom style="dashed"/>
    </border>
    <border>
      <left style="thick"/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thick"/>
      <top style="dashed"/>
      <bottom>
        <color indexed="63"/>
      </bottom>
    </border>
    <border>
      <left style="thick"/>
      <right style="medium"/>
      <top style="medium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7" fillId="0" borderId="16" xfId="0" applyNumberFormat="1" applyFont="1" applyBorder="1" applyAlignment="1">
      <alignment/>
    </xf>
    <xf numFmtId="0" fontId="0" fillId="33" borderId="17" xfId="0" applyFill="1" applyBorder="1" applyAlignment="1">
      <alignment/>
    </xf>
    <xf numFmtId="0" fontId="8" fillId="34" borderId="18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0" fontId="7" fillId="0" borderId="24" xfId="0" applyNumberFormat="1" applyFont="1" applyBorder="1" applyAlignment="1">
      <alignment/>
    </xf>
    <xf numFmtId="170" fontId="7" fillId="0" borderId="25" xfId="0" applyNumberFormat="1" applyFont="1" applyBorder="1" applyAlignment="1">
      <alignment/>
    </xf>
    <xf numFmtId="170" fontId="7" fillId="0" borderId="26" xfId="0" applyNumberFormat="1" applyFont="1" applyBorder="1" applyAlignment="1">
      <alignment/>
    </xf>
    <xf numFmtId="170" fontId="7" fillId="0" borderId="27" xfId="0" applyNumberFormat="1" applyFont="1" applyBorder="1" applyAlignment="1">
      <alignment/>
    </xf>
    <xf numFmtId="170" fontId="7" fillId="0" borderId="28" xfId="0" applyNumberFormat="1" applyFont="1" applyBorder="1" applyAlignment="1">
      <alignment/>
    </xf>
    <xf numFmtId="170" fontId="7" fillId="0" borderId="29" xfId="0" applyNumberFormat="1" applyFont="1" applyBorder="1" applyAlignment="1">
      <alignment/>
    </xf>
    <xf numFmtId="170" fontId="7" fillId="0" borderId="30" xfId="0" applyNumberFormat="1" applyFont="1" applyBorder="1" applyAlignment="1">
      <alignment/>
    </xf>
    <xf numFmtId="170" fontId="7" fillId="0" borderId="31" xfId="0" applyNumberFormat="1" applyFont="1" applyBorder="1" applyAlignment="1">
      <alignment/>
    </xf>
    <xf numFmtId="170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0" fontId="0" fillId="0" borderId="35" xfId="0" applyBorder="1" applyAlignment="1">
      <alignment horizontal="center"/>
    </xf>
    <xf numFmtId="3" fontId="7" fillId="0" borderId="24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39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3" fontId="7" fillId="0" borderId="4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7" fillId="0" borderId="39" xfId="0" applyNumberFormat="1" applyFont="1" applyFill="1" applyBorder="1" applyAlignment="1">
      <alignment horizontal="right"/>
    </xf>
    <xf numFmtId="3" fontId="7" fillId="0" borderId="41" xfId="0" applyNumberFormat="1" applyFont="1" applyBorder="1" applyAlignment="1">
      <alignment/>
    </xf>
    <xf numFmtId="3" fontId="7" fillId="0" borderId="41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170" fontId="7" fillId="0" borderId="36" xfId="0" applyNumberFormat="1" applyFont="1" applyBorder="1" applyAlignment="1">
      <alignment/>
    </xf>
    <xf numFmtId="170" fontId="7" fillId="0" borderId="33" xfId="0" applyNumberFormat="1" applyFont="1" applyBorder="1" applyAlignment="1">
      <alignment/>
    </xf>
    <xf numFmtId="170" fontId="7" fillId="0" borderId="43" xfId="0" applyNumberFormat="1" applyFont="1" applyBorder="1" applyAlignment="1">
      <alignment/>
    </xf>
    <xf numFmtId="170" fontId="7" fillId="0" borderId="44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6" xfId="0" applyNumberFormat="1" applyFont="1" applyFill="1" applyBorder="1" applyAlignment="1">
      <alignment/>
    </xf>
    <xf numFmtId="170" fontId="7" fillId="0" borderId="46" xfId="0" applyNumberFormat="1" applyFont="1" applyBorder="1" applyAlignment="1">
      <alignment/>
    </xf>
    <xf numFmtId="170" fontId="7" fillId="0" borderId="45" xfId="0" applyNumberFormat="1" applyFont="1" applyBorder="1" applyAlignment="1">
      <alignment/>
    </xf>
    <xf numFmtId="170" fontId="7" fillId="0" borderId="47" xfId="0" applyNumberFormat="1" applyFont="1" applyBorder="1" applyAlignment="1">
      <alignment/>
    </xf>
    <xf numFmtId="170" fontId="7" fillId="0" borderId="48" xfId="0" applyNumberFormat="1" applyFont="1" applyBorder="1" applyAlignment="1">
      <alignment/>
    </xf>
    <xf numFmtId="170" fontId="7" fillId="0" borderId="49" xfId="0" applyNumberFormat="1" applyFont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8" fillId="34" borderId="53" xfId="0" applyFont="1" applyFill="1" applyBorder="1" applyAlignment="1">
      <alignment/>
    </xf>
    <xf numFmtId="3" fontId="7" fillId="0" borderId="54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170" fontId="7" fillId="0" borderId="56" xfId="0" applyNumberFormat="1" applyFont="1" applyBorder="1" applyAlignment="1">
      <alignment/>
    </xf>
    <xf numFmtId="170" fontId="7" fillId="0" borderId="54" xfId="0" applyNumberFormat="1" applyFont="1" applyBorder="1" applyAlignment="1">
      <alignment/>
    </xf>
    <xf numFmtId="170" fontId="7" fillId="0" borderId="57" xfId="0" applyNumberFormat="1" applyFont="1" applyBorder="1" applyAlignment="1">
      <alignment/>
    </xf>
    <xf numFmtId="170" fontId="7" fillId="0" borderId="42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170" fontId="7" fillId="0" borderId="58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170" fontId="7" fillId="0" borderId="40" xfId="0" applyNumberFormat="1" applyFont="1" applyBorder="1" applyAlignment="1">
      <alignment/>
    </xf>
    <xf numFmtId="170" fontId="7" fillId="0" borderId="59" xfId="0" applyNumberFormat="1" applyFont="1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3" fontId="7" fillId="0" borderId="63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  <xf numFmtId="3" fontId="7" fillId="0" borderId="66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3" fontId="7" fillId="0" borderId="68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6" fillId="33" borderId="77" xfId="0" applyFont="1" applyFill="1" applyBorder="1" applyAlignment="1">
      <alignment horizontal="center"/>
    </xf>
    <xf numFmtId="0" fontId="6" fillId="33" borderId="78" xfId="0" applyFont="1" applyFill="1" applyBorder="1" applyAlignment="1">
      <alignment horizontal="center"/>
    </xf>
    <xf numFmtId="0" fontId="6" fillId="33" borderId="7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5" fillId="33" borderId="77" xfId="0" applyFont="1" applyFill="1" applyBorder="1" applyAlignment="1">
      <alignment horizontal="center"/>
    </xf>
    <xf numFmtId="0" fontId="5" fillId="33" borderId="78" xfId="0" applyFont="1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5" fillId="33" borderId="86" xfId="0" applyFont="1" applyFill="1" applyBorder="1" applyAlignment="1">
      <alignment horizontal="center"/>
    </xf>
    <xf numFmtId="0" fontId="5" fillId="33" borderId="87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5" fillId="33" borderId="90" xfId="0" applyFont="1" applyFill="1" applyBorder="1" applyAlignment="1">
      <alignment horizontal="center"/>
    </xf>
    <xf numFmtId="0" fontId="5" fillId="33" borderId="91" xfId="0" applyFont="1" applyFill="1" applyBorder="1" applyAlignment="1">
      <alignment horizontal="center"/>
    </xf>
    <xf numFmtId="0" fontId="5" fillId="33" borderId="92" xfId="0" applyFont="1" applyFill="1" applyBorder="1" applyAlignment="1">
      <alignment horizontal="center"/>
    </xf>
    <xf numFmtId="0" fontId="6" fillId="33" borderId="90" xfId="0" applyFont="1" applyFill="1" applyBorder="1" applyAlignment="1">
      <alignment horizontal="center"/>
    </xf>
    <xf numFmtId="0" fontId="6" fillId="33" borderId="91" xfId="0" applyFont="1" applyFill="1" applyBorder="1" applyAlignment="1">
      <alignment horizontal="center"/>
    </xf>
    <xf numFmtId="0" fontId="6" fillId="33" borderId="92" xfId="0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0"/>
  <sheetViews>
    <sheetView tabSelected="1" zoomScalePageLayoutView="0" workbookViewId="0" topLeftCell="A4">
      <selection activeCell="P33" sqref="P33"/>
    </sheetView>
  </sheetViews>
  <sheetFormatPr defaultColWidth="9.140625" defaultRowHeight="12"/>
  <cols>
    <col min="1" max="1" width="12.00390625" style="0" customWidth="1"/>
    <col min="2" max="2" width="6.7109375" style="0" customWidth="1"/>
    <col min="3" max="3" width="7.140625" style="0" customWidth="1"/>
    <col min="4" max="6" width="6.7109375" style="0" customWidth="1"/>
    <col min="7" max="13" width="7.8515625" style="0" customWidth="1"/>
    <col min="14" max="19" width="6.7109375" style="0" customWidth="1"/>
  </cols>
  <sheetData>
    <row r="3" spans="1:19" ht="12">
      <c r="A3" s="108" t="s">
        <v>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1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pans="1:19" ht="2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0.25">
      <c r="A8" s="1"/>
      <c r="N8" s="1"/>
      <c r="O8" s="1"/>
      <c r="P8" s="1"/>
      <c r="Q8" s="1"/>
      <c r="R8" s="1"/>
      <c r="S8" s="1"/>
    </row>
    <row r="9" spans="1:19" ht="2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12.75" thickBot="1">
      <c r="S10" s="2"/>
    </row>
    <row r="11" spans="1:19" ht="19.5" thickBot="1" thickTop="1">
      <c r="A11" s="111" t="s">
        <v>5</v>
      </c>
      <c r="B11" s="105" t="s">
        <v>15</v>
      </c>
      <c r="C11" s="106"/>
      <c r="D11" s="106"/>
      <c r="E11" s="106"/>
      <c r="F11" s="106"/>
      <c r="G11" s="107"/>
      <c r="H11" s="105" t="s">
        <v>17</v>
      </c>
      <c r="I11" s="106"/>
      <c r="J11" s="106"/>
      <c r="K11" s="106"/>
      <c r="L11" s="106"/>
      <c r="M11" s="107"/>
      <c r="N11" s="106" t="s">
        <v>10</v>
      </c>
      <c r="O11" s="106"/>
      <c r="P11" s="106"/>
      <c r="Q11" s="106"/>
      <c r="R11" s="106"/>
      <c r="S11" s="107"/>
    </row>
    <row r="12" spans="1:19" ht="12">
      <c r="A12" s="112"/>
      <c r="B12" s="114" t="s">
        <v>0</v>
      </c>
      <c r="C12" s="98"/>
      <c r="D12" s="97" t="s">
        <v>1</v>
      </c>
      <c r="E12" s="98"/>
      <c r="F12" s="97" t="s">
        <v>2</v>
      </c>
      <c r="G12" s="103"/>
      <c r="H12" s="99" t="s">
        <v>0</v>
      </c>
      <c r="I12" s="100"/>
      <c r="J12" s="99" t="s">
        <v>1</v>
      </c>
      <c r="K12" s="100"/>
      <c r="L12" s="103" t="s">
        <v>2</v>
      </c>
      <c r="M12" s="103"/>
      <c r="N12" s="99" t="s">
        <v>0</v>
      </c>
      <c r="O12" s="100"/>
      <c r="P12" s="101" t="s">
        <v>1</v>
      </c>
      <c r="Q12" s="102"/>
      <c r="R12" s="103" t="s">
        <v>2</v>
      </c>
      <c r="S12" s="104"/>
    </row>
    <row r="13" spans="1:19" ht="12.75" thickBot="1">
      <c r="A13" s="113"/>
      <c r="B13" s="13" t="s">
        <v>3</v>
      </c>
      <c r="C13" s="22" t="s">
        <v>4</v>
      </c>
      <c r="D13" s="4" t="s">
        <v>3</v>
      </c>
      <c r="E13" s="22" t="s">
        <v>4</v>
      </c>
      <c r="F13" s="21" t="s">
        <v>3</v>
      </c>
      <c r="G13" s="20" t="s">
        <v>4</v>
      </c>
      <c r="H13" s="21" t="s">
        <v>3</v>
      </c>
      <c r="I13" s="22" t="s">
        <v>4</v>
      </c>
      <c r="J13" s="21" t="s">
        <v>3</v>
      </c>
      <c r="K13" s="22" t="s">
        <v>4</v>
      </c>
      <c r="L13" s="21" t="s">
        <v>3</v>
      </c>
      <c r="M13" s="22" t="s">
        <v>4</v>
      </c>
      <c r="N13" s="21" t="s">
        <v>3</v>
      </c>
      <c r="O13" s="22" t="s">
        <v>4</v>
      </c>
      <c r="P13" s="21" t="s">
        <v>3</v>
      </c>
      <c r="Q13" s="22" t="s">
        <v>4</v>
      </c>
      <c r="R13" s="4" t="s">
        <v>3</v>
      </c>
      <c r="S13" s="14" t="s">
        <v>4</v>
      </c>
    </row>
    <row r="14" spans="1:19" ht="18" customHeight="1">
      <c r="A14" s="71" t="s">
        <v>6</v>
      </c>
      <c r="B14" s="70">
        <v>2393</v>
      </c>
      <c r="C14" s="42">
        <v>7104</v>
      </c>
      <c r="D14" s="43">
        <v>332</v>
      </c>
      <c r="E14" s="42">
        <v>896</v>
      </c>
      <c r="F14" s="38">
        <f aca="true" t="shared" si="0" ref="F14:G17">SUM(B14+D14)</f>
        <v>2725</v>
      </c>
      <c r="G14" s="52">
        <f t="shared" si="0"/>
        <v>8000</v>
      </c>
      <c r="H14" s="43">
        <v>3884</v>
      </c>
      <c r="I14" s="42">
        <v>7586</v>
      </c>
      <c r="J14" s="43">
        <v>498</v>
      </c>
      <c r="K14" s="42">
        <v>1011</v>
      </c>
      <c r="L14" s="38">
        <f aca="true" t="shared" si="1" ref="L14:M17">SUM(H14+J14)</f>
        <v>4382</v>
      </c>
      <c r="M14" s="40">
        <f t="shared" si="1"/>
        <v>8597</v>
      </c>
      <c r="N14" s="24">
        <f aca="true" t="shared" si="2" ref="N14:S17">SUM((H14-B14)/B14*100)</f>
        <v>62.30672795653991</v>
      </c>
      <c r="O14" s="28">
        <f t="shared" si="2"/>
        <v>6.78490990990991</v>
      </c>
      <c r="P14" s="24">
        <f t="shared" si="2"/>
        <v>50</v>
      </c>
      <c r="Q14" s="25">
        <f t="shared" si="2"/>
        <v>12.834821428571427</v>
      </c>
      <c r="R14" s="26">
        <f t="shared" si="2"/>
        <v>60.80733944954129</v>
      </c>
      <c r="S14" s="27">
        <f t="shared" si="2"/>
        <v>7.4624999999999995</v>
      </c>
    </row>
    <row r="15" spans="1:19" ht="18" customHeight="1">
      <c r="A15" s="72" t="s">
        <v>7</v>
      </c>
      <c r="B15" s="70">
        <v>5689</v>
      </c>
      <c r="C15" s="42">
        <v>15191</v>
      </c>
      <c r="D15" s="43">
        <v>640</v>
      </c>
      <c r="E15" s="42">
        <v>1887</v>
      </c>
      <c r="F15" s="38">
        <f t="shared" si="0"/>
        <v>6329</v>
      </c>
      <c r="G15" s="52">
        <f t="shared" si="0"/>
        <v>17078</v>
      </c>
      <c r="H15" s="43">
        <v>5391</v>
      </c>
      <c r="I15" s="42">
        <v>17100</v>
      </c>
      <c r="J15" s="43">
        <v>637</v>
      </c>
      <c r="K15" s="42">
        <v>2368</v>
      </c>
      <c r="L15" s="38">
        <f t="shared" si="1"/>
        <v>6028</v>
      </c>
      <c r="M15" s="40">
        <f t="shared" si="1"/>
        <v>19468</v>
      </c>
      <c r="N15" s="24">
        <f t="shared" si="2"/>
        <v>-5.238178941817543</v>
      </c>
      <c r="O15" s="28">
        <f t="shared" si="2"/>
        <v>12.566651306694753</v>
      </c>
      <c r="P15" s="24">
        <f t="shared" si="2"/>
        <v>-0.46875</v>
      </c>
      <c r="Q15" s="25">
        <f t="shared" si="2"/>
        <v>25.49019607843137</v>
      </c>
      <c r="R15" s="26">
        <f t="shared" si="2"/>
        <v>-4.755885605940907</v>
      </c>
      <c r="S15" s="27">
        <f t="shared" si="2"/>
        <v>13.994612952336338</v>
      </c>
    </row>
    <row r="16" spans="1:19" ht="18" customHeight="1">
      <c r="A16" s="72" t="s">
        <v>8</v>
      </c>
      <c r="B16" s="70">
        <v>5125</v>
      </c>
      <c r="C16" s="42">
        <v>19073</v>
      </c>
      <c r="D16" s="43">
        <v>465</v>
      </c>
      <c r="E16" s="42">
        <v>1765</v>
      </c>
      <c r="F16" s="38">
        <f t="shared" si="0"/>
        <v>5590</v>
      </c>
      <c r="G16" s="52">
        <f t="shared" si="0"/>
        <v>20838</v>
      </c>
      <c r="H16" s="43">
        <v>5552</v>
      </c>
      <c r="I16" s="42">
        <v>23756</v>
      </c>
      <c r="J16" s="43">
        <v>500</v>
      </c>
      <c r="K16" s="42">
        <v>2466</v>
      </c>
      <c r="L16" s="38">
        <f t="shared" si="1"/>
        <v>6052</v>
      </c>
      <c r="M16" s="40">
        <f t="shared" si="1"/>
        <v>26222</v>
      </c>
      <c r="N16" s="24">
        <f t="shared" si="2"/>
        <v>8.331707317073171</v>
      </c>
      <c r="O16" s="28">
        <f t="shared" si="2"/>
        <v>24.55303308341635</v>
      </c>
      <c r="P16" s="24">
        <f t="shared" si="2"/>
        <v>7.526881720430108</v>
      </c>
      <c r="Q16" s="25">
        <f t="shared" si="2"/>
        <v>39.716713881019835</v>
      </c>
      <c r="R16" s="26">
        <f t="shared" si="2"/>
        <v>8.264758497316636</v>
      </c>
      <c r="S16" s="27">
        <f t="shared" si="2"/>
        <v>25.837412419618005</v>
      </c>
    </row>
    <row r="17" spans="1:19" ht="18" customHeight="1">
      <c r="A17" s="72" t="s">
        <v>9</v>
      </c>
      <c r="B17" s="70">
        <v>3960</v>
      </c>
      <c r="C17" s="42">
        <v>10055</v>
      </c>
      <c r="D17" s="38">
        <v>686</v>
      </c>
      <c r="E17" s="40">
        <v>1827</v>
      </c>
      <c r="F17" s="38">
        <f t="shared" si="0"/>
        <v>4646</v>
      </c>
      <c r="G17" s="52">
        <f t="shared" si="0"/>
        <v>11882</v>
      </c>
      <c r="H17" s="43">
        <v>6854</v>
      </c>
      <c r="I17" s="42">
        <v>17816</v>
      </c>
      <c r="J17" s="38">
        <v>1224</v>
      </c>
      <c r="K17" s="40">
        <v>3366</v>
      </c>
      <c r="L17" s="38">
        <f t="shared" si="1"/>
        <v>8078</v>
      </c>
      <c r="M17" s="40">
        <f t="shared" si="1"/>
        <v>21182</v>
      </c>
      <c r="N17" s="24">
        <f t="shared" si="2"/>
        <v>73.08080808080808</v>
      </c>
      <c r="O17" s="28">
        <f t="shared" si="2"/>
        <v>77.1854798607658</v>
      </c>
      <c r="P17" s="24">
        <f t="shared" si="2"/>
        <v>78.4256559766764</v>
      </c>
      <c r="Q17" s="25">
        <f t="shared" si="2"/>
        <v>84.23645320197043</v>
      </c>
      <c r="R17" s="26">
        <f t="shared" si="2"/>
        <v>73.86999569522169</v>
      </c>
      <c r="S17" s="27">
        <f t="shared" si="2"/>
        <v>78.26965157380911</v>
      </c>
    </row>
    <row r="18" spans="1:19" ht="18" customHeight="1" thickBot="1">
      <c r="A18" s="73"/>
      <c r="B18" s="59"/>
      <c r="C18" s="60"/>
      <c r="D18" s="61"/>
      <c r="E18" s="62"/>
      <c r="F18" s="63"/>
      <c r="G18" s="6"/>
      <c r="H18" s="64"/>
      <c r="I18" s="60"/>
      <c r="J18" s="63"/>
      <c r="K18" s="62"/>
      <c r="L18" s="63"/>
      <c r="M18" s="62"/>
      <c r="N18" s="65"/>
      <c r="O18" s="66"/>
      <c r="P18" s="67"/>
      <c r="Q18" s="68"/>
      <c r="R18" s="7"/>
      <c r="S18" s="69"/>
    </row>
    <row r="19" spans="1:19" ht="18" customHeight="1" thickBot="1">
      <c r="A19" s="74" t="s">
        <v>2</v>
      </c>
      <c r="B19" s="34">
        <f aca="true" t="shared" si="3" ref="B19:M19">SUM(B14:B17)</f>
        <v>17167</v>
      </c>
      <c r="C19" s="33">
        <f t="shared" si="3"/>
        <v>51423</v>
      </c>
      <c r="D19" s="34">
        <f t="shared" si="3"/>
        <v>2123</v>
      </c>
      <c r="E19" s="33">
        <f t="shared" si="3"/>
        <v>6375</v>
      </c>
      <c r="F19" s="37">
        <f t="shared" si="3"/>
        <v>19290</v>
      </c>
      <c r="G19" s="39">
        <f t="shared" si="3"/>
        <v>57798</v>
      </c>
      <c r="H19" s="37">
        <f t="shared" si="3"/>
        <v>21681</v>
      </c>
      <c r="I19" s="33">
        <f t="shared" si="3"/>
        <v>66258</v>
      </c>
      <c r="J19" s="37">
        <f t="shared" si="3"/>
        <v>2859</v>
      </c>
      <c r="K19" s="33">
        <f t="shared" si="3"/>
        <v>9211</v>
      </c>
      <c r="L19" s="37">
        <f t="shared" si="3"/>
        <v>24540</v>
      </c>
      <c r="M19" s="33">
        <f t="shared" si="3"/>
        <v>75469</v>
      </c>
      <c r="N19" s="55">
        <f aca="true" t="shared" si="4" ref="N19:S19">SUM((H19-B19)/B19*100)</f>
        <v>26.29463505562999</v>
      </c>
      <c r="O19" s="56">
        <f t="shared" si="4"/>
        <v>28.848958637185696</v>
      </c>
      <c r="P19" s="57">
        <f t="shared" si="4"/>
        <v>34.6679227508243</v>
      </c>
      <c r="Q19" s="57">
        <f t="shared" si="4"/>
        <v>44.48627450980392</v>
      </c>
      <c r="R19" s="57">
        <f t="shared" si="4"/>
        <v>27.216174183514774</v>
      </c>
      <c r="S19" s="58">
        <f t="shared" si="4"/>
        <v>30.573722274127128</v>
      </c>
    </row>
    <row r="20" spans="1:19" ht="12.75" thickTop="1">
      <c r="A20" s="5"/>
      <c r="B20" s="6"/>
      <c r="C20" s="6"/>
      <c r="D20" s="6"/>
      <c r="E20" s="6"/>
      <c r="F20" s="6"/>
      <c r="G20" s="10"/>
      <c r="H20" s="10"/>
      <c r="I20" s="10"/>
      <c r="J20" s="10"/>
      <c r="K20" s="10"/>
      <c r="L20" s="10"/>
      <c r="M20" s="10"/>
      <c r="N20" s="7"/>
      <c r="O20" s="7"/>
      <c r="P20" s="7"/>
      <c r="Q20" s="7"/>
      <c r="R20" s="7"/>
      <c r="S20" s="7"/>
    </row>
  </sheetData>
  <sheetProtection/>
  <mergeCells count="14">
    <mergeCell ref="H11:M11"/>
    <mergeCell ref="A3:S5"/>
    <mergeCell ref="A11:A13"/>
    <mergeCell ref="B11:G11"/>
    <mergeCell ref="N11:S11"/>
    <mergeCell ref="B12:C12"/>
    <mergeCell ref="D12:E12"/>
    <mergeCell ref="N12:O12"/>
    <mergeCell ref="P12:Q12"/>
    <mergeCell ref="R12:S12"/>
    <mergeCell ref="F12:G12"/>
    <mergeCell ref="H12:I12"/>
    <mergeCell ref="J12:K12"/>
    <mergeCell ref="L12:M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7"/>
  <sheetViews>
    <sheetView zoomScalePageLayoutView="0" workbookViewId="0" topLeftCell="A4">
      <selection activeCell="O39" sqref="O39"/>
    </sheetView>
  </sheetViews>
  <sheetFormatPr defaultColWidth="9.140625" defaultRowHeight="12"/>
  <cols>
    <col min="2" max="16" width="7.28125" style="0" customWidth="1"/>
    <col min="17" max="17" width="6.28125" style="0" customWidth="1"/>
    <col min="18" max="19" width="7.28125" style="0" customWidth="1"/>
  </cols>
  <sheetData>
    <row r="4" spans="1:19" ht="12">
      <c r="A4" s="108" t="s">
        <v>12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1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1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19" ht="2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2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12.75" thickBot="1">
      <c r="S10" s="8"/>
    </row>
    <row r="11" spans="1:19" ht="19.5" thickBot="1" thickTop="1">
      <c r="A11" s="111" t="s">
        <v>5</v>
      </c>
      <c r="B11" s="115" t="s">
        <v>16</v>
      </c>
      <c r="C11" s="116"/>
      <c r="D11" s="116"/>
      <c r="E11" s="116"/>
      <c r="F11" s="116"/>
      <c r="G11" s="116"/>
      <c r="H11" s="119" t="s">
        <v>18</v>
      </c>
      <c r="I11" s="116"/>
      <c r="J11" s="116"/>
      <c r="K11" s="116"/>
      <c r="L11" s="116"/>
      <c r="M11" s="120"/>
      <c r="N11" s="106" t="s">
        <v>10</v>
      </c>
      <c r="O11" s="106"/>
      <c r="P11" s="106"/>
      <c r="Q11" s="106"/>
      <c r="R11" s="106"/>
      <c r="S11" s="107"/>
    </row>
    <row r="12" spans="1:19" ht="12">
      <c r="A12" s="112"/>
      <c r="B12" s="114" t="s">
        <v>0</v>
      </c>
      <c r="C12" s="98"/>
      <c r="D12" s="117" t="s">
        <v>1</v>
      </c>
      <c r="E12" s="117"/>
      <c r="F12" s="97" t="s">
        <v>2</v>
      </c>
      <c r="G12" s="103"/>
      <c r="H12" s="101" t="s">
        <v>0</v>
      </c>
      <c r="I12" s="102"/>
      <c r="J12" s="103" t="s">
        <v>1</v>
      </c>
      <c r="K12" s="103"/>
      <c r="L12" s="99" t="s">
        <v>2</v>
      </c>
      <c r="M12" s="100"/>
      <c r="N12" s="103" t="s">
        <v>0</v>
      </c>
      <c r="O12" s="103"/>
      <c r="P12" s="99" t="s">
        <v>1</v>
      </c>
      <c r="Q12" s="100"/>
      <c r="R12" s="99" t="s">
        <v>2</v>
      </c>
      <c r="S12" s="118"/>
    </row>
    <row r="13" spans="1:19" ht="12.75" thickBot="1">
      <c r="A13" s="113"/>
      <c r="B13" s="13" t="s">
        <v>3</v>
      </c>
      <c r="C13" s="3" t="s">
        <v>4</v>
      </c>
      <c r="D13" s="3" t="s">
        <v>3</v>
      </c>
      <c r="E13" s="3" t="s">
        <v>4</v>
      </c>
      <c r="F13" s="3" t="s">
        <v>3</v>
      </c>
      <c r="G13" s="20" t="s">
        <v>4</v>
      </c>
      <c r="H13" s="21" t="s">
        <v>3</v>
      </c>
      <c r="I13" s="20" t="s">
        <v>4</v>
      </c>
      <c r="J13" s="21" t="s">
        <v>3</v>
      </c>
      <c r="K13" s="22" t="s">
        <v>4</v>
      </c>
      <c r="L13" s="21" t="s">
        <v>3</v>
      </c>
      <c r="M13" s="22" t="s">
        <v>4</v>
      </c>
      <c r="N13" s="4" t="s">
        <v>3</v>
      </c>
      <c r="O13" s="22" t="s">
        <v>4</v>
      </c>
      <c r="P13" s="21" t="s">
        <v>3</v>
      </c>
      <c r="Q13" s="22" t="s">
        <v>4</v>
      </c>
      <c r="R13" s="21" t="s">
        <v>3</v>
      </c>
      <c r="S13" s="14" t="s">
        <v>4</v>
      </c>
    </row>
    <row r="14" spans="1:19" ht="18" customHeight="1">
      <c r="A14" s="16" t="s">
        <v>6</v>
      </c>
      <c r="B14" s="48">
        <v>658</v>
      </c>
      <c r="C14" s="47">
        <v>3920</v>
      </c>
      <c r="D14" s="48">
        <v>102</v>
      </c>
      <c r="E14" s="51">
        <v>627</v>
      </c>
      <c r="F14" s="36">
        <f aca="true" t="shared" si="0" ref="F14:G17">SUM(B14+D14)</f>
        <v>760</v>
      </c>
      <c r="G14" s="53">
        <f t="shared" si="0"/>
        <v>4547</v>
      </c>
      <c r="H14" s="48">
        <v>1622</v>
      </c>
      <c r="I14" s="47">
        <v>5543</v>
      </c>
      <c r="J14" s="48">
        <v>213</v>
      </c>
      <c r="K14" s="51">
        <v>671</v>
      </c>
      <c r="L14" s="36">
        <f aca="true" t="shared" si="1" ref="L14:M17">SUM(H14+J14)</f>
        <v>1835</v>
      </c>
      <c r="M14" s="46">
        <f t="shared" si="1"/>
        <v>6214</v>
      </c>
      <c r="N14" s="26">
        <f>SUM((H14-B14)/B14*100)</f>
        <v>146.50455927051672</v>
      </c>
      <c r="O14" s="28">
        <f aca="true" t="shared" si="2" ref="O14:S18">SUM((I14-C14)/C14*100)</f>
        <v>41.4030612244898</v>
      </c>
      <c r="P14" s="24">
        <f t="shared" si="2"/>
        <v>108.8235294117647</v>
      </c>
      <c r="Q14" s="28">
        <f t="shared" si="2"/>
        <v>7.017543859649122</v>
      </c>
      <c r="R14" s="24">
        <f t="shared" si="2"/>
        <v>141.44736842105263</v>
      </c>
      <c r="S14" s="29">
        <f>SUM((M14-G14)/G14*100)</f>
        <v>36.661535078073456</v>
      </c>
    </row>
    <row r="15" spans="1:19" ht="18" customHeight="1">
      <c r="A15" s="16" t="s">
        <v>7</v>
      </c>
      <c r="B15" s="36">
        <v>2522</v>
      </c>
      <c r="C15" s="46">
        <v>13750</v>
      </c>
      <c r="D15" s="36">
        <v>270</v>
      </c>
      <c r="E15" s="45">
        <v>984</v>
      </c>
      <c r="F15" s="36">
        <f t="shared" si="0"/>
        <v>2792</v>
      </c>
      <c r="G15" s="53">
        <f t="shared" si="0"/>
        <v>14734</v>
      </c>
      <c r="H15" s="36">
        <v>2991</v>
      </c>
      <c r="I15" s="46">
        <v>17300</v>
      </c>
      <c r="J15" s="36">
        <v>348</v>
      </c>
      <c r="K15" s="45">
        <v>1559</v>
      </c>
      <c r="L15" s="36">
        <f t="shared" si="1"/>
        <v>3339</v>
      </c>
      <c r="M15" s="46">
        <f t="shared" si="1"/>
        <v>18859</v>
      </c>
      <c r="N15" s="26">
        <f>SUM((H15-B15)/B15*100)</f>
        <v>18.596352101506742</v>
      </c>
      <c r="O15" s="28">
        <f t="shared" si="2"/>
        <v>25.818181818181817</v>
      </c>
      <c r="P15" s="24">
        <f t="shared" si="2"/>
        <v>28.888888888888886</v>
      </c>
      <c r="Q15" s="28">
        <f t="shared" si="2"/>
        <v>58.4349593495935</v>
      </c>
      <c r="R15" s="24">
        <f t="shared" si="2"/>
        <v>19.591690544412607</v>
      </c>
      <c r="S15" s="29">
        <f t="shared" si="2"/>
        <v>27.99647074792996</v>
      </c>
    </row>
    <row r="16" spans="1:19" ht="18" customHeight="1">
      <c r="A16" s="16" t="s">
        <v>8</v>
      </c>
      <c r="B16" s="48">
        <v>2529</v>
      </c>
      <c r="C16" s="47">
        <v>21558</v>
      </c>
      <c r="D16" s="48">
        <v>131</v>
      </c>
      <c r="E16" s="51">
        <v>919</v>
      </c>
      <c r="F16" s="36">
        <f t="shared" si="0"/>
        <v>2660</v>
      </c>
      <c r="G16" s="53">
        <f t="shared" si="0"/>
        <v>22477</v>
      </c>
      <c r="H16" s="48">
        <v>2741</v>
      </c>
      <c r="I16" s="47">
        <v>19861</v>
      </c>
      <c r="J16" s="48">
        <v>158</v>
      </c>
      <c r="K16" s="51">
        <v>1203</v>
      </c>
      <c r="L16" s="36">
        <f t="shared" si="1"/>
        <v>2899</v>
      </c>
      <c r="M16" s="46">
        <f t="shared" si="1"/>
        <v>21064</v>
      </c>
      <c r="N16" s="26">
        <f>SUM((H16-B16)/B16*100)</f>
        <v>8.38275998418347</v>
      </c>
      <c r="O16" s="28">
        <f t="shared" si="2"/>
        <v>-7.871787735411448</v>
      </c>
      <c r="P16" s="24">
        <f t="shared" si="2"/>
        <v>20.610687022900763</v>
      </c>
      <c r="Q16" s="28">
        <f t="shared" si="2"/>
        <v>30.903155603917305</v>
      </c>
      <c r="R16" s="24">
        <f t="shared" si="2"/>
        <v>8.984962406015038</v>
      </c>
      <c r="S16" s="29">
        <f t="shared" si="2"/>
        <v>-6.286426124482805</v>
      </c>
    </row>
    <row r="17" spans="1:19" ht="18" customHeight="1" thickBot="1">
      <c r="A17" s="16" t="s">
        <v>9</v>
      </c>
      <c r="B17" s="48">
        <v>840</v>
      </c>
      <c r="C17" s="47">
        <v>3594</v>
      </c>
      <c r="D17" s="36">
        <v>240</v>
      </c>
      <c r="E17" s="45">
        <v>1098</v>
      </c>
      <c r="F17" s="36">
        <f t="shared" si="0"/>
        <v>1080</v>
      </c>
      <c r="G17" s="53">
        <f t="shared" si="0"/>
        <v>4692</v>
      </c>
      <c r="H17" s="48">
        <v>2006</v>
      </c>
      <c r="I17" s="47">
        <v>6518</v>
      </c>
      <c r="J17" s="36">
        <v>432</v>
      </c>
      <c r="K17" s="45">
        <v>1010</v>
      </c>
      <c r="L17" s="36">
        <f t="shared" si="1"/>
        <v>2438</v>
      </c>
      <c r="M17" s="46">
        <f t="shared" si="1"/>
        <v>7528</v>
      </c>
      <c r="N17" s="26">
        <f>SUM((H17-B17)/B17*100)</f>
        <v>138.8095238095238</v>
      </c>
      <c r="O17" s="28">
        <f t="shared" si="2"/>
        <v>81.35781858653311</v>
      </c>
      <c r="P17" s="24">
        <f t="shared" si="2"/>
        <v>80</v>
      </c>
      <c r="Q17" s="28">
        <f t="shared" si="2"/>
        <v>-8.014571948998178</v>
      </c>
      <c r="R17" s="24">
        <f t="shared" si="2"/>
        <v>125.74074074074073</v>
      </c>
      <c r="S17" s="29">
        <f t="shared" si="2"/>
        <v>60.44330775788577</v>
      </c>
    </row>
    <row r="18" spans="1:19" ht="18" customHeight="1" thickBot="1">
      <c r="A18" s="17" t="s">
        <v>2</v>
      </c>
      <c r="B18" s="15">
        <f aca="true" t="shared" si="3" ref="B18:M18">SUM(B14:B17)</f>
        <v>6549</v>
      </c>
      <c r="C18" s="49">
        <f t="shared" si="3"/>
        <v>42822</v>
      </c>
      <c r="D18" s="15">
        <f t="shared" si="3"/>
        <v>743</v>
      </c>
      <c r="E18" s="49">
        <f t="shared" si="3"/>
        <v>3628</v>
      </c>
      <c r="F18" s="15">
        <f t="shared" si="3"/>
        <v>7292</v>
      </c>
      <c r="G18" s="39">
        <f t="shared" si="3"/>
        <v>46450</v>
      </c>
      <c r="H18" s="37">
        <f t="shared" si="3"/>
        <v>9360</v>
      </c>
      <c r="I18" s="49">
        <f t="shared" si="3"/>
        <v>49222</v>
      </c>
      <c r="J18" s="15">
        <f t="shared" si="3"/>
        <v>1151</v>
      </c>
      <c r="K18" s="39">
        <f t="shared" si="3"/>
        <v>4443</v>
      </c>
      <c r="L18" s="37">
        <f t="shared" si="3"/>
        <v>10511</v>
      </c>
      <c r="M18" s="33">
        <f t="shared" si="3"/>
        <v>53665</v>
      </c>
      <c r="N18" s="32">
        <f>SUM((H18-B18)/B18*100)</f>
        <v>42.9225836005497</v>
      </c>
      <c r="O18" s="31">
        <f t="shared" si="2"/>
        <v>14.945588716080518</v>
      </c>
      <c r="P18" s="31">
        <f t="shared" si="2"/>
        <v>54.91251682368775</v>
      </c>
      <c r="Q18" s="31">
        <f t="shared" si="2"/>
        <v>22.464167585446525</v>
      </c>
      <c r="R18" s="31">
        <f t="shared" si="2"/>
        <v>44.14426769061986</v>
      </c>
      <c r="S18" s="31">
        <f t="shared" si="2"/>
        <v>15.532831001076428</v>
      </c>
    </row>
    <row r="19" spans="7:19" ht="12.75" thickTop="1">
      <c r="G19" s="9"/>
      <c r="H19" s="9"/>
      <c r="I19" s="9"/>
      <c r="J19" s="9"/>
      <c r="K19" s="9"/>
      <c r="L19" s="9"/>
      <c r="M19" s="9"/>
      <c r="N19" s="7"/>
      <c r="S19" s="9"/>
    </row>
    <row r="27" ht="12">
      <c r="M27" t="s">
        <v>14</v>
      </c>
    </row>
  </sheetData>
  <sheetProtection/>
  <mergeCells count="14">
    <mergeCell ref="H11:M11"/>
    <mergeCell ref="H12:I12"/>
    <mergeCell ref="J12:K12"/>
    <mergeCell ref="L12:M12"/>
    <mergeCell ref="A4:S6"/>
    <mergeCell ref="A11:A13"/>
    <mergeCell ref="B11:G11"/>
    <mergeCell ref="N11:S11"/>
    <mergeCell ref="B12:C12"/>
    <mergeCell ref="D12:E12"/>
    <mergeCell ref="F12:G12"/>
    <mergeCell ref="N12:O12"/>
    <mergeCell ref="R12:S12"/>
    <mergeCell ref="P12:Q1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2"/>
  <sheetViews>
    <sheetView zoomScalePageLayoutView="0" workbookViewId="0" topLeftCell="A4">
      <selection activeCell="J34" sqref="J34"/>
    </sheetView>
  </sheetViews>
  <sheetFormatPr defaultColWidth="9.140625" defaultRowHeight="12"/>
  <cols>
    <col min="2" max="2" width="7.28125" style="0" customWidth="1"/>
    <col min="3" max="3" width="7.140625" style="0" customWidth="1"/>
    <col min="4" max="13" width="7.28125" style="0" customWidth="1"/>
    <col min="14" max="14" width="8.140625" style="0" customWidth="1"/>
    <col min="15" max="16" width="7.28125" style="0" customWidth="1"/>
    <col min="17" max="17" width="7.140625" style="0" customWidth="1"/>
    <col min="18" max="19" width="7.28125" style="0" customWidth="1"/>
  </cols>
  <sheetData>
    <row r="4" spans="1:19" ht="12">
      <c r="A4" s="108" t="s">
        <v>13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ht="1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1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19" ht="2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0.25">
      <c r="A8" s="1"/>
      <c r="O8" s="1"/>
      <c r="P8" s="1"/>
      <c r="Q8" s="50"/>
      <c r="R8" s="1"/>
      <c r="S8" s="1"/>
    </row>
    <row r="9" spans="1:19" ht="2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12.75" thickBot="1">
      <c r="S10" s="8"/>
    </row>
    <row r="11" spans="1:19" ht="19.5" thickBot="1" thickTop="1">
      <c r="A11" s="111" t="s">
        <v>5</v>
      </c>
      <c r="B11" s="123" t="s">
        <v>16</v>
      </c>
      <c r="C11" s="124"/>
      <c r="D11" s="124"/>
      <c r="E11" s="124"/>
      <c r="F11" s="124"/>
      <c r="G11" s="125"/>
      <c r="H11" s="123" t="s">
        <v>19</v>
      </c>
      <c r="I11" s="124"/>
      <c r="J11" s="124"/>
      <c r="K11" s="124"/>
      <c r="L11" s="124"/>
      <c r="M11" s="125"/>
      <c r="N11" s="126" t="s">
        <v>10</v>
      </c>
      <c r="O11" s="127"/>
      <c r="P11" s="127"/>
      <c r="Q11" s="127"/>
      <c r="R11" s="127"/>
      <c r="S11" s="128"/>
    </row>
    <row r="12" spans="1:19" ht="18" customHeight="1" thickTop="1">
      <c r="A12" s="112"/>
      <c r="B12" s="129" t="s">
        <v>0</v>
      </c>
      <c r="C12" s="130"/>
      <c r="D12" s="129" t="s">
        <v>1</v>
      </c>
      <c r="E12" s="130"/>
      <c r="F12" s="137" t="s">
        <v>2</v>
      </c>
      <c r="G12" s="137"/>
      <c r="H12" s="138" t="s">
        <v>0</v>
      </c>
      <c r="I12" s="135"/>
      <c r="J12" s="135" t="s">
        <v>1</v>
      </c>
      <c r="K12" s="135"/>
      <c r="L12" s="135" t="s">
        <v>2</v>
      </c>
      <c r="M12" s="136"/>
      <c r="N12" s="133" t="s">
        <v>0</v>
      </c>
      <c r="O12" s="134"/>
      <c r="P12" s="131" t="s">
        <v>1</v>
      </c>
      <c r="Q12" s="132"/>
      <c r="R12" s="121" t="s">
        <v>2</v>
      </c>
      <c r="S12" s="122"/>
    </row>
    <row r="13" spans="1:19" ht="18" customHeight="1" thickBot="1">
      <c r="A13" s="113"/>
      <c r="B13" s="23" t="s">
        <v>3</v>
      </c>
      <c r="C13" s="19" t="s">
        <v>4</v>
      </c>
      <c r="D13" s="23" t="s">
        <v>3</v>
      </c>
      <c r="E13" s="19" t="s">
        <v>4</v>
      </c>
      <c r="F13" s="35" t="s">
        <v>3</v>
      </c>
      <c r="G13" s="41" t="s">
        <v>4</v>
      </c>
      <c r="H13" s="86" t="s">
        <v>3</v>
      </c>
      <c r="I13" s="87" t="s">
        <v>4</v>
      </c>
      <c r="J13" s="87" t="s">
        <v>3</v>
      </c>
      <c r="K13" s="87" t="s">
        <v>4</v>
      </c>
      <c r="L13" s="87" t="s">
        <v>3</v>
      </c>
      <c r="M13" s="88" t="s">
        <v>4</v>
      </c>
      <c r="N13" s="13" t="s">
        <v>3</v>
      </c>
      <c r="O13" s="22" t="s">
        <v>4</v>
      </c>
      <c r="P13" s="4" t="s">
        <v>3</v>
      </c>
      <c r="Q13" s="22" t="s">
        <v>4</v>
      </c>
      <c r="R13" s="21" t="s">
        <v>3</v>
      </c>
      <c r="S13" s="14" t="s">
        <v>4</v>
      </c>
    </row>
    <row r="14" spans="1:19" ht="18" customHeight="1">
      <c r="A14" s="16" t="s">
        <v>6</v>
      </c>
      <c r="B14" s="43">
        <f>SUM(ALBERGHIERI!B14+EXTRALBERGHIERI!B14)</f>
        <v>3051</v>
      </c>
      <c r="C14" s="42">
        <f>SUM(ALBERGHIERI!C14+EXTRALBERGHIERI!C14)</f>
        <v>11024</v>
      </c>
      <c r="D14" s="43">
        <f>SUM(ALBERGHIERI!D14+EXTRALBERGHIERI!D14)</f>
        <v>434</v>
      </c>
      <c r="E14" s="42">
        <f>SUM(ALBERGHIERI!E14+EXTRALBERGHIERI!E14)</f>
        <v>1523</v>
      </c>
      <c r="F14" s="70">
        <f aca="true" t="shared" si="0" ref="F14:G17">SUM(B14+D14)</f>
        <v>3485</v>
      </c>
      <c r="G14" s="44">
        <f t="shared" si="0"/>
        <v>12547</v>
      </c>
      <c r="H14" s="89">
        <f>SUM(ALBERGHIERI!H14+EXTRALBERGHIERI!H14)</f>
        <v>5506</v>
      </c>
      <c r="I14" s="52">
        <f>SUM(ALBERGHIERI!I14+EXTRALBERGHIERI!I14)</f>
        <v>13129</v>
      </c>
      <c r="J14" s="52">
        <f>SUM(ALBERGHIERI!J14+EXTRALBERGHIERI!J14)</f>
        <v>711</v>
      </c>
      <c r="K14" s="52">
        <f>SUM(ALBERGHIERI!K14+EXTRALBERGHIERI!K14)</f>
        <v>1682</v>
      </c>
      <c r="L14" s="52">
        <f>SUM(ALBERGHIERI!L14+EXTRALBERGHIERI!L14)</f>
        <v>6217</v>
      </c>
      <c r="M14" s="90">
        <f>SUM(ALBERGHIERI!M14+EXTRALBERGHIERI!M14)</f>
        <v>14811</v>
      </c>
      <c r="N14" s="30">
        <f>SUM((H14-B14)/B14*100)</f>
        <v>80.46542117338578</v>
      </c>
      <c r="O14" s="28">
        <f aca="true" t="shared" si="1" ref="O14:S18">SUM((I14-C14)/C14*100)</f>
        <v>19.09470246734398</v>
      </c>
      <c r="P14" s="26">
        <f t="shared" si="1"/>
        <v>63.824884792626726</v>
      </c>
      <c r="Q14" s="28">
        <f t="shared" si="1"/>
        <v>10.439921208141826</v>
      </c>
      <c r="R14" s="24">
        <f t="shared" si="1"/>
        <v>78.39311334289813</v>
      </c>
      <c r="S14" s="29">
        <f t="shared" si="1"/>
        <v>18.04415398103132</v>
      </c>
    </row>
    <row r="15" spans="1:19" ht="18" customHeight="1">
      <c r="A15" s="16" t="s">
        <v>7</v>
      </c>
      <c r="B15" s="43">
        <f>SUM(ALBERGHIERI!B15+EXTRALBERGHIERI!B15)</f>
        <v>8211</v>
      </c>
      <c r="C15" s="42">
        <f>SUM(ALBERGHIERI!C15+EXTRALBERGHIERI!C15)</f>
        <v>28941</v>
      </c>
      <c r="D15" s="43">
        <f>SUM(ALBERGHIERI!D15+EXTRALBERGHIERI!D15)</f>
        <v>910</v>
      </c>
      <c r="E15" s="42">
        <f>SUM(ALBERGHIERI!E15+EXTRALBERGHIERI!E15)</f>
        <v>2871</v>
      </c>
      <c r="F15" s="70">
        <f t="shared" si="0"/>
        <v>9121</v>
      </c>
      <c r="G15" s="44">
        <f t="shared" si="0"/>
        <v>31812</v>
      </c>
      <c r="H15" s="89">
        <f>SUM(ALBERGHIERI!H15+EXTRALBERGHIERI!H15)</f>
        <v>8382</v>
      </c>
      <c r="I15" s="52">
        <f>SUM(ALBERGHIERI!I15+EXTRALBERGHIERI!I15)</f>
        <v>34400</v>
      </c>
      <c r="J15" s="52">
        <f>SUM(ALBERGHIERI!J15+EXTRALBERGHIERI!J15)</f>
        <v>985</v>
      </c>
      <c r="K15" s="52">
        <f>SUM(ALBERGHIERI!K15+EXTRALBERGHIERI!K15)</f>
        <v>3927</v>
      </c>
      <c r="L15" s="52">
        <f>SUM(ALBERGHIERI!L15+EXTRALBERGHIERI!L15)</f>
        <v>9367</v>
      </c>
      <c r="M15" s="90">
        <f>SUM(ALBERGHIERI!M15+EXTRALBERGHIERI!M15)</f>
        <v>38327</v>
      </c>
      <c r="N15" s="30">
        <f>SUM((H15-B15)/B15*100)</f>
        <v>2.0825721592985023</v>
      </c>
      <c r="O15" s="28">
        <f t="shared" si="1"/>
        <v>18.862513389309285</v>
      </c>
      <c r="P15" s="26">
        <f t="shared" si="1"/>
        <v>8.241758241758241</v>
      </c>
      <c r="Q15" s="28">
        <f t="shared" si="1"/>
        <v>36.7816091954023</v>
      </c>
      <c r="R15" s="24">
        <f t="shared" si="1"/>
        <v>2.6970726893980923</v>
      </c>
      <c r="S15" s="29">
        <f t="shared" si="1"/>
        <v>20.47969319753552</v>
      </c>
    </row>
    <row r="16" spans="1:19" ht="18" customHeight="1">
      <c r="A16" s="16" t="s">
        <v>8</v>
      </c>
      <c r="B16" s="43">
        <f>SUM(ALBERGHIERI!B16+EXTRALBERGHIERI!B16)</f>
        <v>7654</v>
      </c>
      <c r="C16" s="42">
        <f>SUM(ALBERGHIERI!C16+EXTRALBERGHIERI!C16)</f>
        <v>40631</v>
      </c>
      <c r="D16" s="43">
        <f>SUM(ALBERGHIERI!D16+EXTRALBERGHIERI!D16)</f>
        <v>596</v>
      </c>
      <c r="E16" s="42">
        <f>SUM(ALBERGHIERI!E16+EXTRALBERGHIERI!E16)</f>
        <v>2684</v>
      </c>
      <c r="F16" s="70">
        <f t="shared" si="0"/>
        <v>8250</v>
      </c>
      <c r="G16" s="44">
        <f t="shared" si="0"/>
        <v>43315</v>
      </c>
      <c r="H16" s="89">
        <f>SUM(ALBERGHIERI!H16+EXTRALBERGHIERI!H16)</f>
        <v>8293</v>
      </c>
      <c r="I16" s="52">
        <f>SUM(ALBERGHIERI!I16+EXTRALBERGHIERI!I16)</f>
        <v>43617</v>
      </c>
      <c r="J16" s="52">
        <f>SUM(ALBERGHIERI!J16+EXTRALBERGHIERI!J16)</f>
        <v>658</v>
      </c>
      <c r="K16" s="52">
        <f>SUM(ALBERGHIERI!K16+EXTRALBERGHIERI!K16)</f>
        <v>3669</v>
      </c>
      <c r="L16" s="52">
        <f>SUM(ALBERGHIERI!L16+EXTRALBERGHIERI!L16)</f>
        <v>8951</v>
      </c>
      <c r="M16" s="90">
        <f>SUM(ALBERGHIERI!M16+EXTRALBERGHIERI!M16)</f>
        <v>47286</v>
      </c>
      <c r="N16" s="30">
        <f>SUM((H16-B16)/B16*100)</f>
        <v>8.34857590802195</v>
      </c>
      <c r="O16" s="28">
        <f t="shared" si="1"/>
        <v>7.349068445275774</v>
      </c>
      <c r="P16" s="26">
        <f t="shared" si="1"/>
        <v>10.40268456375839</v>
      </c>
      <c r="Q16" s="28">
        <f t="shared" si="1"/>
        <v>36.69895678092399</v>
      </c>
      <c r="R16" s="24">
        <f t="shared" si="1"/>
        <v>8.496969696969698</v>
      </c>
      <c r="S16" s="29">
        <f t="shared" si="1"/>
        <v>9.167724806648966</v>
      </c>
    </row>
    <row r="17" spans="1:19" ht="18" customHeight="1" thickBot="1">
      <c r="A17" s="16" t="s">
        <v>9</v>
      </c>
      <c r="B17" s="54">
        <f>SUM(ALBERGHIERI!B17+EXTRALBERGHIERI!B17)</f>
        <v>4800</v>
      </c>
      <c r="C17" s="75">
        <f>SUM(ALBERGHIERI!C17+EXTRALBERGHIERI!C17)</f>
        <v>13649</v>
      </c>
      <c r="D17" s="54">
        <f>SUM(ALBERGHIERI!D17+EXTRALBERGHIERI!D17)</f>
        <v>926</v>
      </c>
      <c r="E17" s="75">
        <f>SUM(ALBERGHIERI!E17+EXTRALBERGHIERI!E17)</f>
        <v>2925</v>
      </c>
      <c r="F17" s="81">
        <f t="shared" si="0"/>
        <v>5726</v>
      </c>
      <c r="G17" s="76">
        <f t="shared" si="0"/>
        <v>16574</v>
      </c>
      <c r="H17" s="91">
        <f>SUM(ALBERGHIERI!H17+EXTRALBERGHIERI!H17)</f>
        <v>8860</v>
      </c>
      <c r="I17" s="92">
        <f>SUM(ALBERGHIERI!I17+EXTRALBERGHIERI!I17)</f>
        <v>24334</v>
      </c>
      <c r="J17" s="92">
        <f>SUM(ALBERGHIERI!J17+EXTRALBERGHIERI!J17)</f>
        <v>1656</v>
      </c>
      <c r="K17" s="92">
        <f>SUM(ALBERGHIERI!K17+EXTRALBERGHIERI!K17)</f>
        <v>4376</v>
      </c>
      <c r="L17" s="92">
        <f>SUM(ALBERGHIERI!L17+EXTRALBERGHIERI!L17)</f>
        <v>10516</v>
      </c>
      <c r="M17" s="93">
        <f>SUM(ALBERGHIERI!M17+EXTRALBERGHIERI!M17)</f>
        <v>28710</v>
      </c>
      <c r="N17" s="77">
        <f>SUM((H17-B17)/B17*100)</f>
        <v>84.58333333333333</v>
      </c>
      <c r="O17" s="78">
        <f t="shared" si="1"/>
        <v>78.28412337900212</v>
      </c>
      <c r="P17" s="79">
        <f t="shared" si="1"/>
        <v>78.83369330453563</v>
      </c>
      <c r="Q17" s="78">
        <f t="shared" si="1"/>
        <v>49.60683760683761</v>
      </c>
      <c r="R17" s="80">
        <f t="shared" si="1"/>
        <v>83.65351030387706</v>
      </c>
      <c r="S17" s="82">
        <f t="shared" si="1"/>
        <v>73.22312055025945</v>
      </c>
    </row>
    <row r="18" spans="1:19" ht="18" customHeight="1" thickBot="1">
      <c r="A18" s="17" t="s">
        <v>2</v>
      </c>
      <c r="B18" s="37">
        <f aca="true" t="shared" si="2" ref="B18:M18">SUM(B14:B17)</f>
        <v>23716</v>
      </c>
      <c r="C18" s="33">
        <f t="shared" si="2"/>
        <v>94245</v>
      </c>
      <c r="D18" s="37">
        <f t="shared" si="2"/>
        <v>2866</v>
      </c>
      <c r="E18" s="33">
        <f t="shared" si="2"/>
        <v>10003</v>
      </c>
      <c r="F18" s="34">
        <f t="shared" si="2"/>
        <v>26582</v>
      </c>
      <c r="G18" s="39">
        <f t="shared" si="2"/>
        <v>104248</v>
      </c>
      <c r="H18" s="94">
        <f t="shared" si="2"/>
        <v>31041</v>
      </c>
      <c r="I18" s="95">
        <f t="shared" si="2"/>
        <v>115480</v>
      </c>
      <c r="J18" s="95">
        <f t="shared" si="2"/>
        <v>4010</v>
      </c>
      <c r="K18" s="95">
        <f t="shared" si="2"/>
        <v>13654</v>
      </c>
      <c r="L18" s="95">
        <f t="shared" si="2"/>
        <v>35051</v>
      </c>
      <c r="M18" s="96">
        <f t="shared" si="2"/>
        <v>129134</v>
      </c>
      <c r="N18" s="83">
        <f>SUM((H18-B18)/B18*100)</f>
        <v>30.886321470737055</v>
      </c>
      <c r="O18" s="84">
        <f t="shared" si="1"/>
        <v>22.531699294392276</v>
      </c>
      <c r="P18" s="84">
        <f t="shared" si="1"/>
        <v>39.91625959525471</v>
      </c>
      <c r="Q18" s="84">
        <f t="shared" si="1"/>
        <v>36.499050284914524</v>
      </c>
      <c r="R18" s="84">
        <f t="shared" si="1"/>
        <v>31.85990519900685</v>
      </c>
      <c r="S18" s="85">
        <f t="shared" si="1"/>
        <v>23.87192080423605</v>
      </c>
    </row>
    <row r="19" spans="1:19" ht="12.75" thickTop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7"/>
      <c r="P19" s="7"/>
      <c r="Q19" s="7"/>
      <c r="R19" s="7"/>
      <c r="S19" s="7"/>
    </row>
    <row r="22" spans="1:13" ht="15">
      <c r="A22" s="1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</sheetData>
  <sheetProtection/>
  <mergeCells count="14">
    <mergeCell ref="L12:M12"/>
    <mergeCell ref="H11:M11"/>
    <mergeCell ref="F12:G12"/>
    <mergeCell ref="H12:I12"/>
    <mergeCell ref="R12:S12"/>
    <mergeCell ref="A4:S6"/>
    <mergeCell ref="A11:A13"/>
    <mergeCell ref="B11:G11"/>
    <mergeCell ref="N11:S11"/>
    <mergeCell ref="B12:C12"/>
    <mergeCell ref="D12:E12"/>
    <mergeCell ref="P12:Q12"/>
    <mergeCell ref="N12:O12"/>
    <mergeCell ref="J12:K1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2</dc:creator>
  <cp:keywords/>
  <dc:description/>
  <cp:lastModifiedBy>Giovanna</cp:lastModifiedBy>
  <cp:lastPrinted>2017-10-16T08:11:26Z</cp:lastPrinted>
  <dcterms:created xsi:type="dcterms:W3CDTF">2003-02-06T09:15:15Z</dcterms:created>
  <dcterms:modified xsi:type="dcterms:W3CDTF">2017-10-16T08:20:13Z</dcterms:modified>
  <cp:category/>
  <cp:version/>
  <cp:contentType/>
  <cp:contentStatus/>
</cp:coreProperties>
</file>